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1.03.08" sheetId="1" r:id="rId1"/>
  </sheets>
  <definedNames>
    <definedName name="_xlnm.Print_Area" localSheetId="0">'31.03.08'!$A$46:$I$76</definedName>
  </definedNames>
  <calcPr fullCalcOnLoad="1"/>
</workbook>
</file>

<file path=xl/sharedStrings.xml><?xml version="1.0" encoding="utf-8"?>
<sst xmlns="http://schemas.openxmlformats.org/spreadsheetml/2006/main" count="128" uniqueCount="101">
  <si>
    <t xml:space="preserve">Statement showing Shareholding Pattern </t>
  </si>
  <si>
    <t>Name of the Company: MUNJAL SHOWA LIMITED</t>
  </si>
  <si>
    <t>Scrip Code:</t>
  </si>
  <si>
    <t>BSE 520043, NSE MUNJALSHOW</t>
  </si>
  <si>
    <t>Quarter ended:</t>
  </si>
  <si>
    <t>31.03.2008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</si>
  <si>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</si>
  <si>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</si>
  <si>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</si>
  <si>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</si>
  <si>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</si>
  <si>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Total shareholding as a percentage of total number of shares</t>
  </si>
  <si>
    <t>As a percentage of (A+B)[1]</t>
  </si>
  <si>
    <t>As a percentage of (A+B+C)</t>
  </si>
  <si>
    <t>(A)</t>
  </si>
  <si>
    <t xml:space="preserve">Shareholding of Promoter and Promoter Group[2] </t>
  </si>
  <si>
    <t>   </t>
  </si>
  <si>
    <t xml:space="preserve">Indian </t>
  </si>
  <si>
    <t>(a)</t>
  </si>
  <si>
    <t>Individuals/ Hindu Undivided Family</t>
  </si>
  <si>
    <t>(b)</t>
  </si>
  <si>
    <t>Central Government/ State Government(s)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</si>
  <si>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</si>
  <si>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</si>
  <si>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</si>
  <si>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</si>
  <si>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</si>
  <si>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</si>
  <si>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(specify) Director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</si>
  <si>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</si>
  <si>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</si>
  <si>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</si>
  <si>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</si>
  <si>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</si>
  <si>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</si>
  <si>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</si>
  <si>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</si>
  <si>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</si>
  <si>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</si>
  <si>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</si>
  <si>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</si>
  <si>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</si>
  <si>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</si>
  <si>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</si>
  <si>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</si>
  <si>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</si>
  <si>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</si>
  <si>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</si>
  <si>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</si>
  <si>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</si>
  <si>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 xml:space="preserve">Sub-Total (B)(1) </t>
  </si>
  <si>
    <t>Non-institutions</t>
  </si>
  <si>
    <t>Individuals -</t>
  </si>
  <si>
    <t>( c ) ( I )</t>
  </si>
  <si>
    <t>Any Other (specify) NRI</t>
  </si>
  <si>
    <t>( c ) ( I I )</t>
  </si>
  <si>
    <t>Any Other (specify) Trust &amp; foundation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</si>
  <si>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</si>
  <si>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</si>
  <si>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</si>
  <si>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</si>
  <si>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</si>
  <si>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</si>
  <si>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</si>
  <si>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Statement showing Shareholding of persons belonging to the category “Promoter and Promoter Group”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</si>
  <si>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</si>
  <si>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</si>
  <si>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</si>
  <si>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</si>
  <si>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HERO CYCLES LIMITED</t>
  </si>
  <si>
    <t>DAYANAND MUNJAL INVESTMENT P LIMITED</t>
  </si>
  <si>
    <t>THAKURDEVI INVESTMENTS PVT LTD</t>
  </si>
  <si>
    <t>SURESH CHANDER MUNJAL</t>
  </si>
  <si>
    <t>SHOWA CORPORATION</t>
  </si>
  <si>
    <t>YOGESH MUNJAL</t>
  </si>
  <si>
    <t>TOTAL</t>
  </si>
  <si>
    <t>(I)(c)</t>
  </si>
  <si>
    <t>Statement showing Shareholding of persons belonging to the category “Public” and holding more than 1% of the total number of shares</t>
  </si>
  <si>
    <t>ENAM CAPITAL PRIVATE LIMITED</t>
  </si>
  <si>
    <t>EQUITY INTELLIGENCE INDIA PVT LTD (PMS)</t>
  </si>
  <si>
    <t>UTI BALANCE FUND</t>
  </si>
  <si>
    <t>(I)(d)</t>
  </si>
  <si>
    <t>Statement showing details of locked-in shares</t>
  </si>
  <si>
    <t>Category of Share holders (Promoters/ Public)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</si>
  <si>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</si>
  <si>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</si>
  <si>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</si>
  <si>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</si>
  <si>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</si>
  <si>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</si>
  <si>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</si>
  <si>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</si>
  <si>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</si>
  <si>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 xml:space="preserve">Statement showing Holding of Depository Receipts (DRs), where underlying shares are in excess of 1% of the total number of shares 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</si>
  <si>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</si>
  <si>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</si>
  <si>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</si>
  <si>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</si>
  <si>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</si>
  <si>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r>
      <t>i.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Individual shareholders holding nominal share capital up to Rs. 1 lakh.</t>
    </r>
  </si>
  <si>
    <r>
      <t>ii.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Individual shareholders holding nominal share capital in excess of Rs. 1 lakh.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</si>
</sst>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.5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2" fillId="0" borderId="3" xfId="20" applyNumberForma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2" fillId="0" borderId="3" xfId="20" applyBorder="1" applyAlignment="1">
      <alignment vertical="top" wrapText="1"/>
    </xf>
    <xf numFmtId="0" fontId="6" fillId="0" borderId="3" xfId="0" applyFont="1" applyBorder="1" applyAlignment="1">
      <alignment vertical="top"/>
    </xf>
    <xf numFmtId="2" fontId="6" fillId="0" borderId="3" xfId="0" applyNumberFormat="1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2" fontId="6" fillId="0" borderId="6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2" fillId="0" borderId="3" xfId="20" applyBorder="1" applyAlignment="1">
      <alignment horizontal="justify" vertical="top" wrapText="1"/>
    </xf>
    <xf numFmtId="0" fontId="6" fillId="0" borderId="5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2" fontId="6" fillId="0" borderId="3" xfId="0" applyNumberFormat="1" applyFont="1" applyFill="1" applyBorder="1" applyAlignment="1">
      <alignment vertical="top"/>
    </xf>
    <xf numFmtId="2" fontId="6" fillId="0" borderId="6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3" xfId="0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justify" vertical="top"/>
    </xf>
    <xf numFmtId="0" fontId="10" fillId="0" borderId="3" xfId="0" applyFont="1" applyBorder="1" applyAlignment="1">
      <alignment horizontal="justify" vertical="top"/>
    </xf>
    <xf numFmtId="0" fontId="6" fillId="0" borderId="1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indent="7"/>
    </xf>
    <xf numFmtId="0" fontId="3" fillId="0" borderId="0" xfId="0" applyFont="1" applyAlignment="1">
      <alignment horizontal="left" indent="7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2" fillId="0" borderId="0" xfId="20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3" TargetMode="External" /><Relationship Id="rId4" Type="http://schemas.openxmlformats.org/officeDocument/2006/relationships/hyperlink" Target="_ftnref1" TargetMode="External" /><Relationship Id="rId5" Type="http://schemas.openxmlformats.org/officeDocument/2006/relationships/hyperlink" Target="_ftnref2" TargetMode="External" /><Relationship Id="rId6" Type="http://schemas.openxmlformats.org/officeDocument/2006/relationships/hyperlink" Target="_ftnref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 topLeftCell="A1">
      <selection activeCell="C6" sqref="C6"/>
    </sheetView>
  </sheetViews>
  <sheetFormatPr defaultColWidth="9.140625" defaultRowHeight="12.75"/>
  <cols>
    <col min="1" max="1" width="11.8515625" style="0" customWidth="1"/>
    <col min="2" max="2" width="41.28125" style="0" customWidth="1"/>
    <col min="3" max="3" width="13.28125" style="6" customWidth="1"/>
    <col min="4" max="4" width="10.28125" style="6" customWidth="1"/>
    <col min="5" max="5" width="11.00390625" style="6" customWidth="1"/>
    <col min="6" max="6" width="12.421875" style="51" customWidth="1"/>
    <col min="7" max="7" width="9.8515625" style="0" customWidth="1"/>
    <col min="8" max="8" width="7.7109375" style="0" customWidth="1"/>
    <col min="9" max="9" width="0.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7" ht="16.5" customHeight="1">
      <c r="A2" s="2" t="s">
        <v>1</v>
      </c>
      <c r="B2" s="3"/>
      <c r="C2" s="3"/>
      <c r="D2" s="3"/>
      <c r="E2" s="3"/>
      <c r="F2" s="3"/>
      <c r="G2" s="3"/>
    </row>
    <row r="3" spans="1:8" ht="27" customHeight="1" thickBot="1">
      <c r="A3" s="4" t="s">
        <v>2</v>
      </c>
      <c r="B3" s="5" t="s">
        <v>3</v>
      </c>
      <c r="E3" s="7" t="s">
        <v>4</v>
      </c>
      <c r="F3" s="7"/>
      <c r="G3" s="8" t="s">
        <v>5</v>
      </c>
      <c r="H3" s="8"/>
    </row>
    <row r="4" spans="1:8" ht="58.5" customHeight="1" thickBo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1"/>
      <c r="H4" s="12"/>
    </row>
    <row r="5" spans="1:8" ht="45.75" customHeight="1" thickBot="1">
      <c r="A5" s="13"/>
      <c r="B5" s="13"/>
      <c r="C5" s="13"/>
      <c r="D5" s="13"/>
      <c r="E5" s="13"/>
      <c r="F5" s="14" t="s">
        <v>12</v>
      </c>
      <c r="G5" s="10" t="s">
        <v>13</v>
      </c>
      <c r="H5" s="12"/>
    </row>
    <row r="6" spans="1:8" ht="27.75" customHeight="1" thickBot="1">
      <c r="A6" s="15" t="s">
        <v>14</v>
      </c>
      <c r="B6" s="16" t="s">
        <v>15</v>
      </c>
      <c r="C6" s="17"/>
      <c r="D6" s="17"/>
      <c r="E6" s="17"/>
      <c r="F6" s="18" t="s">
        <v>16</v>
      </c>
      <c r="G6" s="19"/>
      <c r="H6" s="20"/>
    </row>
    <row r="7" spans="1:8" ht="16.5" thickBot="1">
      <c r="A7" s="15">
        <v>-1</v>
      </c>
      <c r="B7" s="21" t="s">
        <v>17</v>
      </c>
      <c r="C7" s="17"/>
      <c r="D7" s="17"/>
      <c r="E7" s="17"/>
      <c r="F7" s="18"/>
      <c r="G7" s="19"/>
      <c r="H7" s="20"/>
    </row>
    <row r="8" spans="1:8" ht="14.25" customHeight="1" thickBot="1">
      <c r="A8" s="22" t="s">
        <v>18</v>
      </c>
      <c r="B8" s="23" t="s">
        <v>19</v>
      </c>
      <c r="C8" s="17">
        <v>1</v>
      </c>
      <c r="D8" s="17">
        <v>3000000</v>
      </c>
      <c r="E8" s="17">
        <v>0</v>
      </c>
      <c r="F8" s="18">
        <f>+D8/D$44*100</f>
        <v>7.500937617202149</v>
      </c>
      <c r="G8" s="24">
        <f aca="true" t="shared" si="0" ref="G8:G21">+F8</f>
        <v>7.500937617202149</v>
      </c>
      <c r="H8" s="20"/>
    </row>
    <row r="9" spans="1:8" ht="14.25" customHeight="1" thickBot="1">
      <c r="A9" s="22" t="s">
        <v>20</v>
      </c>
      <c r="B9" s="23" t="s">
        <v>21</v>
      </c>
      <c r="C9" s="17">
        <v>0</v>
      </c>
      <c r="D9" s="17">
        <v>0</v>
      </c>
      <c r="E9" s="17">
        <v>0</v>
      </c>
      <c r="F9" s="18">
        <f>+D9/D$44*100</f>
        <v>0</v>
      </c>
      <c r="G9" s="24">
        <f t="shared" si="0"/>
        <v>0</v>
      </c>
      <c r="H9" s="20"/>
    </row>
    <row r="10" spans="1:8" ht="16.5" thickBot="1">
      <c r="A10" s="22" t="s">
        <v>22</v>
      </c>
      <c r="B10" s="23" t="s">
        <v>23</v>
      </c>
      <c r="C10" s="17">
        <v>3</v>
      </c>
      <c r="D10" s="17">
        <v>12600000</v>
      </c>
      <c r="E10" s="17">
        <v>12600000</v>
      </c>
      <c r="F10" s="18">
        <f>+D10/D$44*100</f>
        <v>31.503937992249032</v>
      </c>
      <c r="G10" s="24">
        <f t="shared" si="0"/>
        <v>31.503937992249032</v>
      </c>
      <c r="H10" s="20"/>
    </row>
    <row r="11" spans="1:8" ht="16.5" thickBot="1">
      <c r="A11" s="22" t="s">
        <v>24</v>
      </c>
      <c r="B11" s="23" t="s">
        <v>25</v>
      </c>
      <c r="C11" s="17">
        <v>0</v>
      </c>
      <c r="D11" s="17">
        <v>0</v>
      </c>
      <c r="E11" s="17">
        <v>0</v>
      </c>
      <c r="F11" s="18">
        <f>+D11/D$44*100</f>
        <v>0</v>
      </c>
      <c r="G11" s="24">
        <f t="shared" si="0"/>
        <v>0</v>
      </c>
      <c r="H11" s="20"/>
    </row>
    <row r="12" spans="1:8" ht="16.5" thickBot="1">
      <c r="A12" s="25" t="s">
        <v>26</v>
      </c>
      <c r="B12" s="26" t="s">
        <v>27</v>
      </c>
      <c r="C12" s="27">
        <v>1</v>
      </c>
      <c r="D12" s="27">
        <v>4000</v>
      </c>
      <c r="E12" s="27">
        <v>0</v>
      </c>
      <c r="F12" s="18">
        <f>+D12/D$44*100</f>
        <v>0.010001250156269533</v>
      </c>
      <c r="G12" s="24">
        <f t="shared" si="0"/>
        <v>0.010001250156269533</v>
      </c>
      <c r="H12" s="20"/>
    </row>
    <row r="13" spans="1:8" ht="16.5" thickBot="1">
      <c r="A13" s="28"/>
      <c r="B13" s="23" t="s">
        <v>28</v>
      </c>
      <c r="C13" s="29"/>
      <c r="D13" s="29"/>
      <c r="E13" s="29"/>
      <c r="F13" s="18"/>
      <c r="G13" s="24">
        <f t="shared" si="0"/>
        <v>0</v>
      </c>
      <c r="H13" s="20"/>
    </row>
    <row r="14" spans="1:8" ht="16.5" thickBot="1">
      <c r="A14" s="22"/>
      <c r="B14" s="5" t="s">
        <v>29</v>
      </c>
      <c r="C14" s="17">
        <f>SUM(C8:C13)</f>
        <v>5</v>
      </c>
      <c r="D14" s="17">
        <f>SUM(D8:D13)</f>
        <v>15604000</v>
      </c>
      <c r="E14" s="17">
        <f>SUM(E8:E13)</f>
        <v>12600000</v>
      </c>
      <c r="F14" s="18">
        <f aca="true" t="shared" si="1" ref="F14:F21">+D14/D$44*100</f>
        <v>39.01487685960745</v>
      </c>
      <c r="G14" s="24">
        <f t="shared" si="0"/>
        <v>39.01487685960745</v>
      </c>
      <c r="H14" s="20"/>
    </row>
    <row r="15" spans="1:8" ht="16.5" thickBot="1">
      <c r="A15" s="15">
        <v>-2</v>
      </c>
      <c r="B15" s="21" t="s">
        <v>30</v>
      </c>
      <c r="C15" s="17"/>
      <c r="D15" s="17"/>
      <c r="E15" s="17"/>
      <c r="F15" s="18">
        <f t="shared" si="1"/>
        <v>0</v>
      </c>
      <c r="G15" s="24">
        <f t="shared" si="0"/>
        <v>0</v>
      </c>
      <c r="H15" s="20"/>
    </row>
    <row r="16" spans="1:8" ht="32.25" thickBot="1">
      <c r="A16" s="22" t="s">
        <v>18</v>
      </c>
      <c r="B16" s="23" t="s">
        <v>31</v>
      </c>
      <c r="C16" s="17">
        <v>0</v>
      </c>
      <c r="D16" s="17">
        <v>0</v>
      </c>
      <c r="E16" s="17">
        <v>0</v>
      </c>
      <c r="F16" s="18">
        <f t="shared" si="1"/>
        <v>0</v>
      </c>
      <c r="G16" s="24">
        <f t="shared" si="0"/>
        <v>0</v>
      </c>
      <c r="H16" s="20"/>
    </row>
    <row r="17" spans="1:8" ht="16.5" thickBot="1">
      <c r="A17" s="22" t="s">
        <v>20</v>
      </c>
      <c r="B17" s="23" t="s">
        <v>23</v>
      </c>
      <c r="C17" s="17">
        <v>1</v>
      </c>
      <c r="D17" s="17">
        <v>10400000</v>
      </c>
      <c r="E17" s="17">
        <v>0</v>
      </c>
      <c r="F17" s="18">
        <f t="shared" si="1"/>
        <v>26.003250406300786</v>
      </c>
      <c r="G17" s="24">
        <f t="shared" si="0"/>
        <v>26.003250406300786</v>
      </c>
      <c r="H17" s="20"/>
    </row>
    <row r="18" spans="1:8" ht="16.5" thickBot="1">
      <c r="A18" s="22" t="s">
        <v>22</v>
      </c>
      <c r="B18" s="23" t="s">
        <v>32</v>
      </c>
      <c r="C18" s="17">
        <v>0</v>
      </c>
      <c r="D18" s="17">
        <v>0</v>
      </c>
      <c r="E18" s="17">
        <v>0</v>
      </c>
      <c r="F18" s="18">
        <f t="shared" si="1"/>
        <v>0</v>
      </c>
      <c r="G18" s="24">
        <f t="shared" si="0"/>
        <v>0</v>
      </c>
      <c r="H18" s="20"/>
    </row>
    <row r="19" spans="1:8" ht="16.5" thickBot="1">
      <c r="A19" s="22" t="s">
        <v>24</v>
      </c>
      <c r="B19" s="30" t="s">
        <v>33</v>
      </c>
      <c r="C19" s="17">
        <v>0</v>
      </c>
      <c r="D19" s="17">
        <v>0</v>
      </c>
      <c r="E19" s="17">
        <v>0</v>
      </c>
      <c r="F19" s="18">
        <f t="shared" si="1"/>
        <v>0</v>
      </c>
      <c r="G19" s="24">
        <f t="shared" si="0"/>
        <v>0</v>
      </c>
      <c r="H19" s="20"/>
    </row>
    <row r="20" spans="1:8" ht="16.5" thickBot="1">
      <c r="A20" s="15"/>
      <c r="B20" s="5" t="s">
        <v>34</v>
      </c>
      <c r="C20" s="17">
        <f>+C19+C18+C17</f>
        <v>1</v>
      </c>
      <c r="D20" s="17">
        <f>+D19+D18+D17</f>
        <v>10400000</v>
      </c>
      <c r="E20" s="17">
        <f>+E19+E18+E17</f>
        <v>0</v>
      </c>
      <c r="F20" s="18">
        <f t="shared" si="1"/>
        <v>26.003250406300786</v>
      </c>
      <c r="G20" s="24">
        <f t="shared" si="0"/>
        <v>26.003250406300786</v>
      </c>
      <c r="H20" s="20"/>
    </row>
    <row r="21" spans="1:8" ht="32.25" thickBot="1">
      <c r="A21" s="15"/>
      <c r="B21" s="21" t="s">
        <v>35</v>
      </c>
      <c r="C21" s="17">
        <f>+C20+C14</f>
        <v>6</v>
      </c>
      <c r="D21" s="17">
        <f>+D20+D14</f>
        <v>26004000</v>
      </c>
      <c r="E21" s="17">
        <f>+E20+E14</f>
        <v>12600000</v>
      </c>
      <c r="F21" s="18">
        <f t="shared" si="1"/>
        <v>65.01812726590825</v>
      </c>
      <c r="G21" s="24">
        <f t="shared" si="0"/>
        <v>65.01812726590825</v>
      </c>
      <c r="H21" s="20"/>
    </row>
    <row r="22" spans="1:8" ht="16.5" thickBot="1">
      <c r="A22" s="15" t="s">
        <v>36</v>
      </c>
      <c r="B22" s="31" t="s">
        <v>37</v>
      </c>
      <c r="C22" s="17"/>
      <c r="D22" s="17"/>
      <c r="E22" s="17"/>
      <c r="F22" s="18"/>
      <c r="G22" s="24"/>
      <c r="H22" s="20"/>
    </row>
    <row r="23" spans="1:8" ht="16.5" thickBot="1">
      <c r="A23" s="15">
        <v>-1</v>
      </c>
      <c r="B23" s="21" t="s">
        <v>38</v>
      </c>
      <c r="C23" s="17"/>
      <c r="D23" s="17"/>
      <c r="E23" s="17"/>
      <c r="F23" s="18"/>
      <c r="G23" s="24"/>
      <c r="H23" s="20"/>
    </row>
    <row r="24" spans="1:8" ht="16.5" thickBot="1">
      <c r="A24" s="22" t="s">
        <v>18</v>
      </c>
      <c r="B24" s="23" t="s">
        <v>39</v>
      </c>
      <c r="C24" s="17">
        <v>5</v>
      </c>
      <c r="D24" s="17">
        <v>505500</v>
      </c>
      <c r="E24" s="17">
        <v>502000</v>
      </c>
      <c r="F24" s="18">
        <f aca="true" t="shared" si="2" ref="F24:F32">+D24/D$44*100</f>
        <v>1.2639079884985625</v>
      </c>
      <c r="G24" s="24">
        <f aca="true" t="shared" si="3" ref="G24:G32">+F24</f>
        <v>1.2639079884985625</v>
      </c>
      <c r="H24" s="20"/>
    </row>
    <row r="25" spans="1:8" ht="16.5" thickBot="1">
      <c r="A25" s="22" t="s">
        <v>20</v>
      </c>
      <c r="B25" s="23" t="s">
        <v>40</v>
      </c>
      <c r="C25" s="17">
        <v>7</v>
      </c>
      <c r="D25" s="17">
        <v>9900</v>
      </c>
      <c r="E25" s="17">
        <v>2900</v>
      </c>
      <c r="F25" s="18">
        <f t="shared" si="2"/>
        <v>0.024753094136767097</v>
      </c>
      <c r="G25" s="24">
        <f t="shared" si="3"/>
        <v>0.024753094136767097</v>
      </c>
      <c r="H25" s="20"/>
    </row>
    <row r="26" spans="1:8" ht="16.5" thickBot="1">
      <c r="A26" s="22" t="s">
        <v>22</v>
      </c>
      <c r="B26" s="23" t="s">
        <v>41</v>
      </c>
      <c r="C26" s="17">
        <v>0</v>
      </c>
      <c r="D26" s="17">
        <v>0</v>
      </c>
      <c r="E26" s="17">
        <v>0</v>
      </c>
      <c r="F26" s="18">
        <f t="shared" si="2"/>
        <v>0</v>
      </c>
      <c r="G26" s="24">
        <f t="shared" si="3"/>
        <v>0</v>
      </c>
      <c r="H26" s="20"/>
    </row>
    <row r="27" spans="1:8" ht="16.5" thickBot="1">
      <c r="A27" s="22" t="s">
        <v>24</v>
      </c>
      <c r="B27" s="23" t="s">
        <v>42</v>
      </c>
      <c r="C27" s="17">
        <v>0</v>
      </c>
      <c r="D27" s="17">
        <v>0</v>
      </c>
      <c r="E27" s="17">
        <v>0</v>
      </c>
      <c r="F27" s="18">
        <f t="shared" si="2"/>
        <v>0</v>
      </c>
      <c r="G27" s="24">
        <f t="shared" si="3"/>
        <v>0</v>
      </c>
      <c r="H27" s="20"/>
    </row>
    <row r="28" spans="1:8" ht="16.5" thickBot="1">
      <c r="A28" s="22" t="s">
        <v>26</v>
      </c>
      <c r="B28" s="23" t="s">
        <v>43</v>
      </c>
      <c r="C28" s="17">
        <v>1</v>
      </c>
      <c r="D28" s="17">
        <v>500</v>
      </c>
      <c r="E28" s="17">
        <v>500</v>
      </c>
      <c r="F28" s="18">
        <f t="shared" si="2"/>
        <v>0.0012501562695336917</v>
      </c>
      <c r="G28" s="24">
        <f t="shared" si="3"/>
        <v>0.0012501562695336917</v>
      </c>
      <c r="H28" s="20"/>
    </row>
    <row r="29" spans="1:8" ht="16.5" thickBot="1">
      <c r="A29" s="22" t="s">
        <v>44</v>
      </c>
      <c r="B29" s="23" t="s">
        <v>45</v>
      </c>
      <c r="C29" s="17">
        <v>1</v>
      </c>
      <c r="D29" s="17">
        <v>60</v>
      </c>
      <c r="E29" s="17">
        <v>60</v>
      </c>
      <c r="F29" s="18">
        <f t="shared" si="2"/>
        <v>0.000150018752344043</v>
      </c>
      <c r="G29" s="24">
        <f t="shared" si="3"/>
        <v>0.000150018752344043</v>
      </c>
      <c r="H29" s="20"/>
    </row>
    <row r="30" spans="1:8" ht="16.5" thickBot="1">
      <c r="A30" s="22" t="s">
        <v>46</v>
      </c>
      <c r="B30" s="23" t="s">
        <v>47</v>
      </c>
      <c r="C30" s="17">
        <v>0</v>
      </c>
      <c r="D30" s="17">
        <v>0</v>
      </c>
      <c r="E30" s="17">
        <v>0</v>
      </c>
      <c r="F30" s="18">
        <f t="shared" si="2"/>
        <v>0</v>
      </c>
      <c r="G30" s="24">
        <f t="shared" si="3"/>
        <v>0</v>
      </c>
      <c r="H30" s="20"/>
    </row>
    <row r="31" spans="1:8" ht="16.5" thickBot="1">
      <c r="A31" s="22" t="s">
        <v>48</v>
      </c>
      <c r="B31" s="30" t="s">
        <v>49</v>
      </c>
      <c r="C31" s="17">
        <v>0</v>
      </c>
      <c r="D31" s="17">
        <v>0</v>
      </c>
      <c r="E31" s="17">
        <v>0</v>
      </c>
      <c r="F31" s="18">
        <f t="shared" si="2"/>
        <v>0</v>
      </c>
      <c r="G31" s="24">
        <f t="shared" si="3"/>
        <v>0</v>
      </c>
      <c r="H31" s="20"/>
    </row>
    <row r="32" spans="1:8" ht="16.5" thickBot="1">
      <c r="A32" s="22"/>
      <c r="B32" s="5" t="s">
        <v>50</v>
      </c>
      <c r="C32" s="17">
        <f>SUM(C24:C31)</f>
        <v>14</v>
      </c>
      <c r="D32" s="17">
        <f>SUM(D24:D31)</f>
        <v>515960</v>
      </c>
      <c r="E32" s="17">
        <f>SUM(E24:E31)</f>
        <v>505460</v>
      </c>
      <c r="F32" s="18">
        <f t="shared" si="2"/>
        <v>1.2900612576572072</v>
      </c>
      <c r="G32" s="24">
        <f t="shared" si="3"/>
        <v>1.2900612576572072</v>
      </c>
      <c r="H32" s="20"/>
    </row>
    <row r="33" spans="1:8" ht="16.5" thickBot="1">
      <c r="A33" s="15">
        <v>-2</v>
      </c>
      <c r="B33" s="21" t="s">
        <v>51</v>
      </c>
      <c r="C33" s="17"/>
      <c r="D33" s="17"/>
      <c r="E33" s="17"/>
      <c r="F33" s="18"/>
      <c r="G33" s="24"/>
      <c r="H33" s="20"/>
    </row>
    <row r="34" spans="1:8" ht="16.5" thickBot="1">
      <c r="A34" s="22" t="s">
        <v>18</v>
      </c>
      <c r="B34" s="23" t="s">
        <v>23</v>
      </c>
      <c r="C34" s="17">
        <v>396</v>
      </c>
      <c r="D34" s="17">
        <f>17123665-6600000-6000000</f>
        <v>4523665</v>
      </c>
      <c r="E34" s="17">
        <f>17110665-6600000-6000000</f>
        <v>4510665</v>
      </c>
      <c r="F34" s="18">
        <f>+D34/D$44*100</f>
        <v>11.310576322040255</v>
      </c>
      <c r="G34" s="24">
        <f>+F34</f>
        <v>11.310576322040255</v>
      </c>
      <c r="H34" s="20"/>
    </row>
    <row r="35" spans="1:8" ht="16.5" thickBot="1">
      <c r="A35" s="25" t="s">
        <v>20</v>
      </c>
      <c r="B35" s="26" t="s">
        <v>52</v>
      </c>
      <c r="C35" s="32"/>
      <c r="D35" s="32"/>
      <c r="E35" s="32"/>
      <c r="F35" s="18"/>
      <c r="G35" s="24"/>
      <c r="H35" s="20"/>
    </row>
    <row r="36" spans="1:8" ht="32.25" thickBot="1">
      <c r="A36" s="33"/>
      <c r="B36" s="34" t="s">
        <v>99</v>
      </c>
      <c r="C36" s="35">
        <v>8473</v>
      </c>
      <c r="D36" s="35">
        <v>7147774</v>
      </c>
      <c r="E36" s="35">
        <v>6093318</v>
      </c>
      <c r="F36" s="18">
        <f aca="true" t="shared" si="4" ref="F36:F41">+D36/D$44*100</f>
        <v>17.87166895861983</v>
      </c>
      <c r="G36" s="24">
        <f aca="true" t="shared" si="5" ref="G36:G44">+F36</f>
        <v>17.87166895861983</v>
      </c>
      <c r="H36" s="20"/>
    </row>
    <row r="37" spans="1:8" ht="32.25" customHeight="1" thickBot="1">
      <c r="A37" s="28"/>
      <c r="B37" s="36" t="s">
        <v>100</v>
      </c>
      <c r="C37" s="37">
        <v>16</v>
      </c>
      <c r="D37" s="37">
        <v>1687265</v>
      </c>
      <c r="E37" s="37">
        <v>1687265</v>
      </c>
      <c r="F37" s="18">
        <f t="shared" si="4"/>
        <v>4.218689836229529</v>
      </c>
      <c r="G37" s="24">
        <f t="shared" si="5"/>
        <v>4.218689836229529</v>
      </c>
      <c r="H37" s="20"/>
    </row>
    <row r="38" spans="1:8" s="44" customFormat="1" ht="18" customHeight="1" thickBot="1">
      <c r="A38" s="38" t="s">
        <v>53</v>
      </c>
      <c r="B38" s="39" t="s">
        <v>54</v>
      </c>
      <c r="C38" s="40">
        <v>119</v>
      </c>
      <c r="D38" s="40">
        <v>111336</v>
      </c>
      <c r="E38" s="40">
        <v>106336</v>
      </c>
      <c r="F38" s="41">
        <f t="shared" si="4"/>
        <v>0.2783747968496062</v>
      </c>
      <c r="G38" s="42">
        <f t="shared" si="5"/>
        <v>0.2783747968496062</v>
      </c>
      <c r="H38" s="43"/>
    </row>
    <row r="39" spans="1:8" ht="16.5" thickBot="1">
      <c r="A39" s="22" t="s">
        <v>55</v>
      </c>
      <c r="B39" s="30" t="s">
        <v>56</v>
      </c>
      <c r="C39" s="17">
        <v>1</v>
      </c>
      <c r="D39" s="17">
        <v>5000</v>
      </c>
      <c r="E39" s="17">
        <v>5000</v>
      </c>
      <c r="F39" s="18">
        <f t="shared" si="4"/>
        <v>0.012501562695336917</v>
      </c>
      <c r="G39" s="24">
        <f t="shared" si="5"/>
        <v>0.012501562695336917</v>
      </c>
      <c r="H39" s="20"/>
    </row>
    <row r="40" spans="1:8" ht="18" customHeight="1" thickBot="1">
      <c r="A40" s="15"/>
      <c r="B40" s="5" t="s">
        <v>57</v>
      </c>
      <c r="C40" s="17">
        <f>SUM(C34:C39)</f>
        <v>9005</v>
      </c>
      <c r="D40" s="17">
        <f>SUM(D34:D39)</f>
        <v>13475040</v>
      </c>
      <c r="E40" s="17">
        <f>SUM(E34:E39)</f>
        <v>12402584</v>
      </c>
      <c r="F40" s="18">
        <f t="shared" si="4"/>
        <v>33.69181147643455</v>
      </c>
      <c r="G40" s="24">
        <f t="shared" si="5"/>
        <v>33.69181147643455</v>
      </c>
      <c r="H40" s="20"/>
    </row>
    <row r="41" spans="1:8" ht="36" customHeight="1" thickBot="1">
      <c r="A41" s="15"/>
      <c r="B41" s="21" t="s">
        <v>58</v>
      </c>
      <c r="C41" s="17">
        <f>+C40+C32</f>
        <v>9019</v>
      </c>
      <c r="D41" s="17">
        <f>+D40+D32</f>
        <v>13991000</v>
      </c>
      <c r="E41" s="17">
        <f>+E40+E32</f>
        <v>12908044</v>
      </c>
      <c r="F41" s="18">
        <f t="shared" si="4"/>
        <v>34.98187273409176</v>
      </c>
      <c r="G41" s="24">
        <f t="shared" si="5"/>
        <v>34.98187273409176</v>
      </c>
      <c r="H41" s="20"/>
    </row>
    <row r="42" spans="1:8" ht="16.5" thickBot="1">
      <c r="A42" s="15"/>
      <c r="B42" s="21" t="s">
        <v>59</v>
      </c>
      <c r="C42" s="17">
        <f>+C41+C21</f>
        <v>9025</v>
      </c>
      <c r="D42" s="17">
        <f>+D41+D21</f>
        <v>39995000</v>
      </c>
      <c r="E42" s="17">
        <f>+E41+E21</f>
        <v>25508044</v>
      </c>
      <c r="F42" s="18">
        <f>+F41+F21</f>
        <v>100</v>
      </c>
      <c r="G42" s="24">
        <f t="shared" si="5"/>
        <v>100</v>
      </c>
      <c r="H42" s="20"/>
    </row>
    <row r="43" spans="1:10" ht="47.25" customHeight="1" thickBot="1">
      <c r="A43" s="15" t="s">
        <v>60</v>
      </c>
      <c r="B43" s="21" t="s">
        <v>61</v>
      </c>
      <c r="C43" s="45">
        <v>0</v>
      </c>
      <c r="D43" s="17">
        <v>0</v>
      </c>
      <c r="E43" s="17">
        <v>0</v>
      </c>
      <c r="F43" s="18">
        <f>+D43/D$44*100</f>
        <v>0</v>
      </c>
      <c r="G43" s="24">
        <f t="shared" si="5"/>
        <v>0</v>
      </c>
      <c r="H43" s="20"/>
      <c r="J43" s="44"/>
    </row>
    <row r="44" spans="1:8" ht="22.5" customHeight="1" thickBot="1">
      <c r="A44" s="15"/>
      <c r="B44" s="5" t="s">
        <v>62</v>
      </c>
      <c r="C44" s="45">
        <f>+C43+C42</f>
        <v>9025</v>
      </c>
      <c r="D44" s="21">
        <f>+D43+D42</f>
        <v>39995000</v>
      </c>
      <c r="E44" s="45">
        <f>+E43+E42</f>
        <v>25508044</v>
      </c>
      <c r="F44" s="46">
        <f>+F43+F42</f>
        <v>100</v>
      </c>
      <c r="G44" s="24">
        <f t="shared" si="5"/>
        <v>100</v>
      </c>
      <c r="H44" s="20"/>
    </row>
    <row r="45" spans="1:8" ht="12.75">
      <c r="A45" s="47"/>
      <c r="B45" s="47"/>
      <c r="C45" s="47"/>
      <c r="D45" s="47"/>
      <c r="E45" s="47"/>
      <c r="F45" s="48"/>
      <c r="G45" s="47"/>
      <c r="H45" s="47"/>
    </row>
    <row r="46" spans="1:8" ht="15.75">
      <c r="A46" s="49" t="s">
        <v>63</v>
      </c>
      <c r="B46" s="1" t="s">
        <v>64</v>
      </c>
      <c r="C46" s="1"/>
      <c r="D46" s="1"/>
      <c r="E46" s="1"/>
      <c r="F46" s="1"/>
      <c r="G46" s="1"/>
      <c r="H46" s="1"/>
    </row>
    <row r="47" ht="16.5" thickBot="1">
      <c r="A47" s="50"/>
    </row>
    <row r="48" spans="1:8" ht="32.25" thickBot="1">
      <c r="A48" s="52" t="s">
        <v>65</v>
      </c>
      <c r="B48" s="53" t="s">
        <v>66</v>
      </c>
      <c r="C48" s="54" t="s">
        <v>67</v>
      </c>
      <c r="D48" s="10" t="s">
        <v>68</v>
      </c>
      <c r="E48" s="11"/>
      <c r="F48" s="11"/>
      <c r="G48" s="11"/>
      <c r="H48" s="12"/>
    </row>
    <row r="49" spans="1:8" ht="16.5" thickBot="1">
      <c r="A49" s="22">
        <v>1</v>
      </c>
      <c r="B49" s="55" t="s">
        <v>69</v>
      </c>
      <c r="C49" s="17">
        <v>6600000</v>
      </c>
      <c r="D49" s="56">
        <f aca="true" t="shared" si="6" ref="D49:D55">+C49/D$44*100</f>
        <v>16.50206275784473</v>
      </c>
      <c r="E49" s="57"/>
      <c r="F49" s="57"/>
      <c r="G49" s="57"/>
      <c r="H49" s="58"/>
    </row>
    <row r="50" spans="1:8" ht="21.75" customHeight="1" thickBot="1">
      <c r="A50" s="22">
        <v>2</v>
      </c>
      <c r="B50" s="59" t="s">
        <v>70</v>
      </c>
      <c r="C50" s="17">
        <v>3000000</v>
      </c>
      <c r="D50" s="56">
        <f t="shared" si="6"/>
        <v>7.500937617202149</v>
      </c>
      <c r="E50" s="57"/>
      <c r="F50" s="57"/>
      <c r="G50" s="57"/>
      <c r="H50" s="58"/>
    </row>
    <row r="51" spans="1:8" ht="16.5" thickBot="1">
      <c r="A51" s="22">
        <v>3</v>
      </c>
      <c r="B51" s="60" t="s">
        <v>71</v>
      </c>
      <c r="C51" s="17">
        <v>3000000</v>
      </c>
      <c r="D51" s="56">
        <f t="shared" si="6"/>
        <v>7.500937617202149</v>
      </c>
      <c r="E51" s="57"/>
      <c r="F51" s="57"/>
      <c r="G51" s="57"/>
      <c r="H51" s="58"/>
    </row>
    <row r="52" spans="1:8" ht="16.5" thickBot="1">
      <c r="A52" s="22">
        <v>4</v>
      </c>
      <c r="B52" s="55" t="s">
        <v>72</v>
      </c>
      <c r="C52" s="17">
        <v>3000000</v>
      </c>
      <c r="D52" s="56">
        <f t="shared" si="6"/>
        <v>7.500937617202149</v>
      </c>
      <c r="E52" s="57"/>
      <c r="F52" s="57"/>
      <c r="G52" s="57"/>
      <c r="H52" s="58"/>
    </row>
    <row r="53" spans="1:8" ht="16.5" thickBot="1">
      <c r="A53" s="22">
        <v>5</v>
      </c>
      <c r="B53" s="55" t="s">
        <v>73</v>
      </c>
      <c r="C53" s="17">
        <v>10400000</v>
      </c>
      <c r="D53" s="56">
        <f t="shared" si="6"/>
        <v>26.003250406300786</v>
      </c>
      <c r="E53" s="57"/>
      <c r="F53" s="57"/>
      <c r="G53" s="57"/>
      <c r="H53" s="58"/>
    </row>
    <row r="54" spans="1:8" ht="16.5" thickBot="1">
      <c r="A54" s="61">
        <v>6</v>
      </c>
      <c r="B54" s="55" t="s">
        <v>74</v>
      </c>
      <c r="C54" s="17">
        <v>4000</v>
      </c>
      <c r="D54" s="56">
        <f t="shared" si="6"/>
        <v>0.010001250156269533</v>
      </c>
      <c r="E54" s="57"/>
      <c r="F54" s="57"/>
      <c r="G54" s="57"/>
      <c r="H54" s="58"/>
    </row>
    <row r="55" spans="1:8" ht="16.5" thickBot="1">
      <c r="A55" s="62" t="s">
        <v>75</v>
      </c>
      <c r="B55" s="63"/>
      <c r="C55" s="64">
        <f>SUM(C49:C54)</f>
        <v>26004000</v>
      </c>
      <c r="D55" s="56">
        <f t="shared" si="6"/>
        <v>65.01812726590825</v>
      </c>
      <c r="E55" s="57"/>
      <c r="F55" s="57"/>
      <c r="G55" s="57"/>
      <c r="H55" s="58"/>
    </row>
    <row r="56" spans="1:8" ht="34.5" customHeight="1" thickBot="1">
      <c r="A56" s="49" t="s">
        <v>76</v>
      </c>
      <c r="B56" s="65" t="s">
        <v>77</v>
      </c>
      <c r="C56" s="65"/>
      <c r="D56" s="65"/>
      <c r="E56" s="65"/>
      <c r="F56" s="65"/>
      <c r="G56" s="65"/>
      <c r="H56" s="65"/>
    </row>
    <row r="57" spans="1:8" ht="32.25" thickBot="1">
      <c r="A57" s="52" t="s">
        <v>65</v>
      </c>
      <c r="B57" s="53" t="s">
        <v>66</v>
      </c>
      <c r="C57" s="54" t="s">
        <v>67</v>
      </c>
      <c r="D57" s="10" t="s">
        <v>68</v>
      </c>
      <c r="E57" s="11"/>
      <c r="F57" s="11"/>
      <c r="G57" s="11"/>
      <c r="H57" s="12"/>
    </row>
    <row r="58" spans="1:8" ht="16.5" thickBot="1">
      <c r="A58" s="22">
        <v>1</v>
      </c>
      <c r="B58" s="59" t="s">
        <v>78</v>
      </c>
      <c r="C58" s="23">
        <v>2837000</v>
      </c>
      <c r="D58" s="66">
        <f>+C58/D$44*100</f>
        <v>7.093386673334166</v>
      </c>
      <c r="E58" s="67"/>
      <c r="F58" s="67"/>
      <c r="G58" s="67"/>
      <c r="H58" s="68"/>
    </row>
    <row r="59" spans="1:8" ht="16.5" thickBot="1">
      <c r="A59" s="22">
        <v>2</v>
      </c>
      <c r="B59" s="59" t="s">
        <v>79</v>
      </c>
      <c r="C59" s="23">
        <v>429594</v>
      </c>
      <c r="D59" s="66">
        <f>+C59/D$44*100</f>
        <v>1.0741192649081135</v>
      </c>
      <c r="E59" s="67"/>
      <c r="F59" s="67"/>
      <c r="G59" s="67"/>
      <c r="H59" s="68"/>
    </row>
    <row r="60" spans="1:8" ht="16.5" thickBot="1">
      <c r="A60" s="22">
        <v>4</v>
      </c>
      <c r="B60" s="55" t="s">
        <v>80</v>
      </c>
      <c r="C60" s="23">
        <v>500000</v>
      </c>
      <c r="D60" s="66">
        <f>+C60/D$44*100</f>
        <v>1.2501562695336916</v>
      </c>
      <c r="E60" s="67"/>
      <c r="F60" s="67"/>
      <c r="G60" s="67"/>
      <c r="H60" s="68"/>
    </row>
    <row r="61" spans="1:8" ht="16.5" thickBot="1">
      <c r="A61" s="62" t="s">
        <v>75</v>
      </c>
      <c r="B61" s="63"/>
      <c r="C61" s="21">
        <f>SUM(C58:C60)</f>
        <v>3766594</v>
      </c>
      <c r="D61" s="66">
        <f>+C61/D$44*100</f>
        <v>9.417662207775972</v>
      </c>
      <c r="E61" s="67"/>
      <c r="F61" s="67"/>
      <c r="G61" s="67"/>
      <c r="H61" s="68"/>
    </row>
    <row r="62" spans="1:8" ht="16.5" thickBot="1">
      <c r="A62" s="49" t="s">
        <v>81</v>
      </c>
      <c r="B62" s="1" t="s">
        <v>82</v>
      </c>
      <c r="C62" s="1"/>
      <c r="D62" s="1"/>
      <c r="E62" s="1"/>
      <c r="F62" s="1"/>
      <c r="G62" s="1"/>
      <c r="H62" s="1"/>
    </row>
    <row r="63" spans="1:9" ht="79.5" customHeight="1" thickBot="1">
      <c r="A63" s="52" t="s">
        <v>65</v>
      </c>
      <c r="B63" s="53" t="s">
        <v>66</v>
      </c>
      <c r="C63" s="54" t="s">
        <v>83</v>
      </c>
      <c r="D63" s="54" t="s">
        <v>84</v>
      </c>
      <c r="E63" s="10" t="s">
        <v>85</v>
      </c>
      <c r="F63" s="11"/>
      <c r="G63" s="11"/>
      <c r="H63" s="11"/>
      <c r="I63" s="12"/>
    </row>
    <row r="64" spans="1:9" ht="16.5" thickBot="1">
      <c r="A64" s="22">
        <v>1</v>
      </c>
      <c r="B64" s="55"/>
      <c r="C64" s="55"/>
      <c r="D64" s="23">
        <v>0</v>
      </c>
      <c r="E64" s="69">
        <v>0</v>
      </c>
      <c r="F64" s="70"/>
      <c r="G64" s="70"/>
      <c r="H64" s="70"/>
      <c r="I64" s="71"/>
    </row>
    <row r="65" spans="1:9" ht="16.5" thickBot="1">
      <c r="A65" s="22">
        <v>2</v>
      </c>
      <c r="B65" s="55"/>
      <c r="C65" s="55"/>
      <c r="D65" s="23">
        <v>0</v>
      </c>
      <c r="E65" s="69">
        <v>0</v>
      </c>
      <c r="F65" s="70"/>
      <c r="G65" s="70"/>
      <c r="H65" s="70"/>
      <c r="I65" s="71"/>
    </row>
    <row r="66" spans="1:9" ht="16.5" thickBot="1">
      <c r="A66" s="62" t="s">
        <v>75</v>
      </c>
      <c r="B66" s="63"/>
      <c r="C66" s="72"/>
      <c r="D66" s="21">
        <v>0</v>
      </c>
      <c r="E66" s="10">
        <v>0</v>
      </c>
      <c r="F66" s="11"/>
      <c r="G66" s="11"/>
      <c r="H66" s="11"/>
      <c r="I66" s="12"/>
    </row>
    <row r="67" spans="1:2" ht="16.5" thickBot="1">
      <c r="A67" s="73" t="s">
        <v>86</v>
      </c>
      <c r="B67" s="74" t="s">
        <v>87</v>
      </c>
    </row>
    <row r="68" spans="1:8" ht="95.25" thickBot="1">
      <c r="A68" s="52" t="s">
        <v>65</v>
      </c>
      <c r="B68" s="54" t="s">
        <v>88</v>
      </c>
      <c r="C68" s="54" t="s">
        <v>89</v>
      </c>
      <c r="D68" s="54" t="s">
        <v>90</v>
      </c>
      <c r="E68" s="10" t="s">
        <v>91</v>
      </c>
      <c r="F68" s="11"/>
      <c r="G68" s="11"/>
      <c r="H68" s="12"/>
    </row>
    <row r="69" spans="1:8" ht="16.5" thickBot="1">
      <c r="A69" s="22">
        <v>1</v>
      </c>
      <c r="B69" s="23"/>
      <c r="C69" s="75">
        <v>0</v>
      </c>
      <c r="D69" s="76">
        <v>0</v>
      </c>
      <c r="E69" s="69">
        <v>0</v>
      </c>
      <c r="F69" s="70"/>
      <c r="G69" s="70"/>
      <c r="H69" s="71"/>
    </row>
    <row r="70" spans="1:8" ht="16.5" thickBot="1">
      <c r="A70" s="22">
        <v>2</v>
      </c>
      <c r="B70" s="23"/>
      <c r="C70" s="75">
        <v>0</v>
      </c>
      <c r="D70" s="76">
        <v>0</v>
      </c>
      <c r="E70" s="69">
        <v>0</v>
      </c>
      <c r="F70" s="70"/>
      <c r="G70" s="70"/>
      <c r="H70" s="71"/>
    </row>
    <row r="71" spans="1:8" ht="16.5" thickBot="1">
      <c r="A71" s="62" t="s">
        <v>75</v>
      </c>
      <c r="B71" s="63"/>
      <c r="C71" s="77">
        <v>0</v>
      </c>
      <c r="D71" s="77">
        <v>0</v>
      </c>
      <c r="E71" s="10">
        <v>0</v>
      </c>
      <c r="F71" s="11"/>
      <c r="G71" s="11"/>
      <c r="H71" s="12"/>
    </row>
    <row r="72" spans="1:8" ht="31.5" customHeight="1" thickBot="1">
      <c r="A72" s="49" t="s">
        <v>92</v>
      </c>
      <c r="B72" s="65" t="s">
        <v>93</v>
      </c>
      <c r="C72" s="65"/>
      <c r="D72" s="65"/>
      <c r="E72" s="65"/>
      <c r="F72" s="65"/>
      <c r="G72" s="65"/>
      <c r="H72" s="65"/>
    </row>
    <row r="73" spans="1:8" ht="95.25" thickBot="1">
      <c r="A73" s="52" t="s">
        <v>65</v>
      </c>
      <c r="B73" s="54" t="s">
        <v>94</v>
      </c>
      <c r="C73" s="54" t="s">
        <v>88</v>
      </c>
      <c r="D73" s="54" t="s">
        <v>95</v>
      </c>
      <c r="E73" s="10" t="s">
        <v>91</v>
      </c>
      <c r="F73" s="11"/>
      <c r="G73" s="11"/>
      <c r="H73" s="12"/>
    </row>
    <row r="74" spans="1:8" ht="16.5" thickBot="1">
      <c r="A74" s="22">
        <v>1</v>
      </c>
      <c r="B74" s="23"/>
      <c r="C74" s="76">
        <v>0</v>
      </c>
      <c r="D74" s="75">
        <v>0</v>
      </c>
      <c r="E74" s="69">
        <v>0</v>
      </c>
      <c r="F74" s="70"/>
      <c r="G74" s="70"/>
      <c r="H74" s="71"/>
    </row>
    <row r="75" spans="1:8" ht="16.5" thickBot="1">
      <c r="A75" s="22">
        <v>2</v>
      </c>
      <c r="B75" s="23"/>
      <c r="C75" s="76">
        <v>0</v>
      </c>
      <c r="D75" s="75">
        <v>0</v>
      </c>
      <c r="E75" s="69">
        <v>0</v>
      </c>
      <c r="F75" s="70"/>
      <c r="G75" s="70"/>
      <c r="H75" s="71"/>
    </row>
    <row r="76" spans="1:8" ht="16.5" thickBot="1">
      <c r="A76" s="62" t="s">
        <v>75</v>
      </c>
      <c r="B76" s="78"/>
      <c r="C76" s="63"/>
      <c r="D76" s="77">
        <v>0</v>
      </c>
      <c r="E76" s="10">
        <v>0</v>
      </c>
      <c r="F76" s="11"/>
      <c r="G76" s="11"/>
      <c r="H76" s="12"/>
    </row>
    <row r="77" ht="15.75">
      <c r="A77" s="79"/>
    </row>
    <row r="78" ht="12.75" hidden="1"/>
    <row r="79" ht="12.75" hidden="1"/>
    <row r="80" ht="89.25" hidden="1">
      <c r="A80" s="80" t="s">
        <v>96</v>
      </c>
    </row>
    <row r="81" ht="102" hidden="1">
      <c r="A81" s="80" t="s">
        <v>97</v>
      </c>
    </row>
    <row r="82" ht="76.5" hidden="1">
      <c r="A82" s="80" t="s">
        <v>98</v>
      </c>
    </row>
  </sheetData>
  <mergeCells count="89">
    <mergeCell ref="A1:H1"/>
    <mergeCell ref="A2:G2"/>
    <mergeCell ref="E3:F3"/>
    <mergeCell ref="G3:H3"/>
    <mergeCell ref="A4:A5"/>
    <mergeCell ref="B4:B5"/>
    <mergeCell ref="C4:C5"/>
    <mergeCell ref="D4:D5"/>
    <mergeCell ref="E4:E5"/>
    <mergeCell ref="F4:H4"/>
    <mergeCell ref="G5:H5"/>
    <mergeCell ref="G6:H6"/>
    <mergeCell ref="G7:H7"/>
    <mergeCell ref="G8:H8"/>
    <mergeCell ref="G9:H9"/>
    <mergeCell ref="G10:H10"/>
    <mergeCell ref="G11:H11"/>
    <mergeCell ref="A12:A13"/>
    <mergeCell ref="C12:C13"/>
    <mergeCell ref="D12:D13"/>
    <mergeCell ref="E12:E1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5:A37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B46:H46"/>
    <mergeCell ref="D48:H48"/>
    <mergeCell ref="D49:H49"/>
    <mergeCell ref="D50:H50"/>
    <mergeCell ref="D51:H51"/>
    <mergeCell ref="D52:H52"/>
    <mergeCell ref="D53:H53"/>
    <mergeCell ref="D54:H54"/>
    <mergeCell ref="A55:B55"/>
    <mergeCell ref="D55:H55"/>
    <mergeCell ref="B56:H56"/>
    <mergeCell ref="D57:H57"/>
    <mergeCell ref="D58:H58"/>
    <mergeCell ref="D59:H59"/>
    <mergeCell ref="D60:H60"/>
    <mergeCell ref="A61:B61"/>
    <mergeCell ref="D61:H61"/>
    <mergeCell ref="B62:H62"/>
    <mergeCell ref="E63:I63"/>
    <mergeCell ref="E64:I64"/>
    <mergeCell ref="E65:I65"/>
    <mergeCell ref="A66:B66"/>
    <mergeCell ref="E66:I66"/>
    <mergeCell ref="E68:H68"/>
    <mergeCell ref="E69:H69"/>
    <mergeCell ref="E70:H70"/>
    <mergeCell ref="A71:B71"/>
    <mergeCell ref="E71:H71"/>
    <mergeCell ref="A76:C76"/>
    <mergeCell ref="E76:H76"/>
    <mergeCell ref="B72:H72"/>
    <mergeCell ref="E73:H73"/>
    <mergeCell ref="E74:H74"/>
    <mergeCell ref="E75:H75"/>
  </mergeCells>
  <hyperlinks>
    <hyperlink ref="F5" r:id="rId1" display="_ftn1"/>
    <hyperlink ref="B6" r:id="rId2" display="_ftn2"/>
    <hyperlink ref="B22" r:id="rId3" display="_ftn3"/>
    <hyperlink ref="A80" r:id="rId4" display="_ftnref1"/>
    <hyperlink ref="A81" r:id="rId5" display="_ftnref2"/>
    <hyperlink ref="A82" r:id="rId6" display="_ftnref3"/>
  </hyperlinks>
  <printOptions/>
  <pageMargins left="0.75" right="0.75" top="1" bottom="1" header="0.5" footer="0.5"/>
  <pageSetup fitToHeight="1" fitToWidth="1" orientation="portrait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pgupta</dc:creator>
  <cp:keywords/>
  <dc:description/>
  <cp:lastModifiedBy>pgupta</cp:lastModifiedBy>
  <dcterms:created xsi:type="dcterms:W3CDTF">2008-05-23T07:38:41Z</dcterms:created>
  <dcterms:modified xsi:type="dcterms:W3CDTF">2008-05-23T07:38:55Z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